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71" i="1" l="1"/>
  <c r="B60" i="1"/>
  <c r="B59" i="1"/>
  <c r="B68" i="1" s="1"/>
  <c r="B55" i="1"/>
  <c r="B39" i="1"/>
  <c r="B37" i="1" s="1"/>
  <c r="B24" i="1"/>
  <c r="B22" i="1" s="1"/>
  <c r="B52" i="1" s="1"/>
  <c r="B10" i="1"/>
  <c r="B4" i="1"/>
  <c r="B20" i="1" l="1"/>
  <c r="B53" i="1"/>
  <c r="B69" i="1" s="1"/>
  <c r="B70" i="1" s="1"/>
</calcChain>
</file>

<file path=xl/sharedStrings.xml><?xml version="1.0" encoding="utf-8"?>
<sst xmlns="http://schemas.openxmlformats.org/spreadsheetml/2006/main" count="81" uniqueCount="71">
  <si>
    <t>NAKİT AKIŞLARI</t>
  </si>
  <si>
    <t xml:space="preserve">        FAALİYETLERDEN KAYNAKLANAN NAKİT AKIŞLARI</t>
  </si>
  <si>
    <t>A-) Faaliyetlerden Sağlanan Nakit Girişleri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</si>
  <si>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</si>
  <si>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</si>
  <si>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</si>
  <si>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</si>
  <si>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</si>
  <si>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>B-) Faaliyetlerden Kaynaklanan Nakit Çıkışları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</si>
  <si>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</si>
  <si>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</si>
  <si>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</si>
  <si>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</si>
  <si>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</si>
  <si>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</si>
  <si>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</si>
  <si>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</si>
  <si>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Ön Ödemelerden Kaynaklanan Nakit Akışları</t>
  </si>
  <si>
    <t>D-) Faaliyetlerden Sağlanan Net Nakit Akışı (A-B-C)</t>
  </si>
  <si>
    <t xml:space="preserve">       YATIRIMLARDAN KAYNAKLANAN NAKİT AKIŞLARI</t>
  </si>
  <si>
    <t>E-) Mali ve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</si>
  <si>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</si>
  <si>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</si>
  <si>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</si>
  <si>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</si>
  <si>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</si>
  <si>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</si>
  <si>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</si>
  <si>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</si>
  <si>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</si>
  <si>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</si>
  <si>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</si>
  <si>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</si>
  <si>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Mali Varlık Satışlarından Kaynaklanan Nakit Girişleri</t>
  </si>
  <si>
    <t xml:space="preserve">       Maddi Olmayan Duran Varlık Satışlarından Kaynaklanan Nakit Girişleri</t>
  </si>
  <si>
    <t>F-) Mali ve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</si>
  <si>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</si>
  <si>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</si>
  <si>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Mali Varlık Alımlarından Kaynaklanan Nakit Çıkışları</t>
  </si>
  <si>
    <t xml:space="preserve">       Maddi Olmayan Duran Varlık Alımlarından Kaynaklanan Nakit Çıkışları</t>
  </si>
  <si>
    <t>G-) Yatırımlardan Sağlanan Net Nakit Akışı (E-F)</t>
  </si>
  <si>
    <t xml:space="preserve">       H-) NAKİT AÇIK/FAZLASI (D+G)</t>
  </si>
  <si>
    <t xml:space="preserve">       FİNANSMAN FAALİYETLERİNDEN KAYNAKLANAN NAKİT AKIŞLARI</t>
  </si>
  <si>
    <t>I-) Net Mali Varlık Ediniminden Kaynaklanan Nakit Akışları</t>
  </si>
  <si>
    <t xml:space="preserve">       Menkul Kıymet ve Varlıklardan Kaynaklanan Nakit Akışları</t>
  </si>
  <si>
    <t xml:space="preserve">       Kurum Alacaklarından Kaynaklanan Nakit Akışları</t>
  </si>
  <si>
    <t xml:space="preserve">       Diğer Varlık Edinimlerinden Kaynaklanan Nakit Akışları</t>
  </si>
  <si>
    <t>J-) Net Borçlanmadan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</si>
  <si>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</si>
  <si>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</si>
  <si>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</si>
  <si>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</si>
  <si>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</si>
  <si>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</si>
  <si>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</si>
  <si>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</si>
  <si>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K-) Finansman Faaliyetlerinden Kaynaklanan Net Nakit Akışları (J-I)</t>
  </si>
  <si>
    <t xml:space="preserve">       L-) NAKİT STOĞUNDAKİ NET DEĞİŞİM (H+K)</t>
  </si>
  <si>
    <t xml:space="preserve">       İSTATİSTİKSEL HATA (L-M)</t>
  </si>
  <si>
    <t xml:space="preserve">       M-)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</si>
  <si>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</si>
  <si>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</si>
  <si>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</si>
  <si>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Proje Özel Hesabı</t>
  </si>
  <si>
    <t xml:space="preserve">        Diğer Hazır Değerler </t>
  </si>
  <si>
    <t xml:space="preserve">        Banka Kredi Kartlarından Alacaklar </t>
  </si>
  <si>
    <t>2018 Yılı Nakit Akış Tablosu</t>
  </si>
  <si>
    <t xml:space="preserve">        Verilen Çekler ve Gönderme Emirleri </t>
  </si>
  <si>
    <t xml:space="preserve">        Döviz </t>
  </si>
  <si>
    <t xml:space="preserve">        Döviz Gönderme Emirleri </t>
  </si>
  <si>
    <t xml:space="preserve">        Elçilik ve Konsolosluklar Nezdindeki Paralar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</si>
</sst>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b/>
      <sz val="18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3" borderId="4" xfId="1" applyFont="1" applyFill="1" applyBorder="1"/>
    <xf numFmtId="0" fontId="4" fillId="3" borderId="5" xfId="1" applyFont="1" applyFill="1" applyBorder="1"/>
    <xf numFmtId="0" fontId="5" fillId="4" borderId="4" xfId="1" applyFont="1" applyFill="1" applyBorder="1"/>
    <xf numFmtId="164" fontId="5" fillId="4" borderId="5" xfId="1" applyNumberFormat="1" applyFont="1" applyFill="1" applyBorder="1"/>
    <xf numFmtId="0" fontId="4" fillId="0" borderId="4" xfId="1" applyFont="1" applyBorder="1"/>
    <xf numFmtId="164" fontId="4" fillId="0" borderId="5" xfId="1" applyNumberFormat="1" applyFont="1" applyBorder="1"/>
    <xf numFmtId="164" fontId="4" fillId="3" borderId="5" xfId="1" applyNumberFormat="1" applyFont="1" applyFill="1" applyBorder="1"/>
    <xf numFmtId="0" fontId="5" fillId="4" borderId="2" xfId="1" applyFont="1" applyFill="1" applyBorder="1"/>
    <xf numFmtId="164" fontId="5" fillId="4" borderId="3" xfId="1" applyNumberFormat="1" applyFont="1" applyFill="1" applyBorder="1"/>
    <xf numFmtId="0" fontId="4" fillId="0" borderId="6" xfId="1" applyFont="1" applyBorder="1"/>
    <xf numFmtId="164" fontId="4" fillId="0" borderId="7" xfId="1" applyNumberFormat="1" applyFont="1" applyBorder="1"/>
    <xf numFmtId="0" fontId="6" fillId="0" borderId="0" xfId="1" applyFont="1"/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workbookViewId="0">
      <selection activeCell="B87" sqref="B87"/>
    </sheetView>
  </sheetViews>
  <sheetFormatPr defaultRowHeight="15" x14ac:dyDescent="0.25"/>
  <cols>
    <col min="1" max="1" width="72.85546875" style="14" bestFit="1" customWidth="1"/>
    <col min="2" max="3" width="31.85546875" style="14" bestFit="1" customWidth="1"/>
  </cols>
  <sheetData>
    <row r="1" spans="1:3" ht="24" thickBot="1" x14ac:dyDescent="0.4">
      <c r="A1" s="15" t="s">
        <v>66</v>
      </c>
      <c r="B1" s="15"/>
      <c r="C1"/>
    </row>
    <row r="2" spans="1:3" ht="15.75" x14ac:dyDescent="0.25">
      <c r="A2" s="1" t="s">
        <v>0</v>
      </c>
      <c r="B2" s="2">
        <v>2017</v>
      </c>
      <c r="C2" s="2">
        <v>2018</v>
      </c>
    </row>
    <row r="3" spans="1:3" ht="15.75" x14ac:dyDescent="0.25">
      <c r="A3" s="3" t="s">
        <v>1</v>
      </c>
      <c r="B3" s="4"/>
      <c r="C3" s="4"/>
    </row>
    <row r="4" spans="1:3" ht="15.75" x14ac:dyDescent="0.25">
      <c r="A4" s="5" t="s">
        <v>2</v>
      </c>
      <c r="B4" s="6">
        <f>SUM(B5:B9)</f>
        <v>455700842.44</v>
      </c>
      <c r="C4" s="6">
        <v>495689073.48000002</v>
      </c>
    </row>
    <row r="5" spans="1:3" ht="15.75" x14ac:dyDescent="0.25">
      <c r="A5" s="7" t="s">
        <v>3</v>
      </c>
      <c r="B5" s="8">
        <v>0</v>
      </c>
      <c r="C5" s="8">
        <v>0</v>
      </c>
    </row>
    <row r="6" spans="1:3" ht="15.75" x14ac:dyDescent="0.25">
      <c r="A6" s="7" t="s">
        <v>4</v>
      </c>
      <c r="B6" s="8">
        <v>23763088.07</v>
      </c>
      <c r="C6" s="8">
        <v>23056962.370000001</v>
      </c>
    </row>
    <row r="7" spans="1:3" ht="15.75" x14ac:dyDescent="0.25">
      <c r="A7" s="7" t="s">
        <v>5</v>
      </c>
      <c r="B7" s="8">
        <v>408128932.42000002</v>
      </c>
      <c r="C7" s="8">
        <v>445675317.81999999</v>
      </c>
    </row>
    <row r="8" spans="1:3" ht="15.75" x14ac:dyDescent="0.25">
      <c r="A8" s="7" t="s">
        <v>6</v>
      </c>
      <c r="B8" s="8">
        <v>23808821.949999999</v>
      </c>
      <c r="C8" s="8">
        <v>26956793.289999999</v>
      </c>
    </row>
    <row r="9" spans="1:3" ht="15.75" x14ac:dyDescent="0.25">
      <c r="A9" s="7" t="s">
        <v>7</v>
      </c>
      <c r="B9" s="8">
        <v>0</v>
      </c>
      <c r="C9" s="8">
        <v>0</v>
      </c>
    </row>
    <row r="10" spans="1:3" ht="15.75" x14ac:dyDescent="0.25">
      <c r="A10" s="5" t="s">
        <v>8</v>
      </c>
      <c r="B10" s="6">
        <f>SUM(B11:B18)</f>
        <v>369991269.08000004</v>
      </c>
      <c r="C10" s="6">
        <v>419622640.50000006</v>
      </c>
    </row>
    <row r="11" spans="1:3" ht="15.75" x14ac:dyDescent="0.25">
      <c r="A11" s="7" t="s">
        <v>9</v>
      </c>
      <c r="B11" s="8">
        <v>263563234.38999999</v>
      </c>
      <c r="C11" s="8">
        <v>306161146.48000002</v>
      </c>
    </row>
    <row r="12" spans="1:3" ht="15.75" x14ac:dyDescent="0.25">
      <c r="A12" s="7" t="s">
        <v>10</v>
      </c>
      <c r="B12" s="8">
        <v>42149446.039999999</v>
      </c>
      <c r="C12" s="8">
        <v>49355197.479999997</v>
      </c>
    </row>
    <row r="13" spans="1:3" ht="15.75" x14ac:dyDescent="0.25">
      <c r="A13" s="7" t="s">
        <v>11</v>
      </c>
      <c r="B13" s="8">
        <v>45979092.909999996</v>
      </c>
      <c r="C13" s="8">
        <v>38393821.789999999</v>
      </c>
    </row>
    <row r="14" spans="1:3" ht="15.75" x14ac:dyDescent="0.25">
      <c r="A14" s="7" t="s">
        <v>12</v>
      </c>
      <c r="B14" s="8">
        <v>0</v>
      </c>
      <c r="C14" s="8">
        <v>0</v>
      </c>
    </row>
    <row r="15" spans="1:3" ht="15.75" x14ac:dyDescent="0.25">
      <c r="A15" s="7" t="s">
        <v>13</v>
      </c>
      <c r="B15" s="8">
        <v>9271974.4700000007</v>
      </c>
      <c r="C15" s="8">
        <v>14448301.85</v>
      </c>
    </row>
    <row r="16" spans="1:3" ht="15.75" x14ac:dyDescent="0.25">
      <c r="A16" s="7" t="s">
        <v>14</v>
      </c>
      <c r="B16" s="8">
        <v>6812000</v>
      </c>
      <c r="C16" s="8">
        <v>0</v>
      </c>
    </row>
    <row r="17" spans="1:3" ht="15.75" x14ac:dyDescent="0.25">
      <c r="A17" s="7" t="s">
        <v>15</v>
      </c>
      <c r="B17" s="8">
        <v>2120148.13</v>
      </c>
      <c r="C17" s="8">
        <v>10233440.199999999</v>
      </c>
    </row>
    <row r="18" spans="1:3" ht="15.75" x14ac:dyDescent="0.25">
      <c r="A18" s="7" t="s">
        <v>16</v>
      </c>
      <c r="B18" s="8">
        <v>95373.14</v>
      </c>
      <c r="C18" s="8">
        <v>1030732.7</v>
      </c>
    </row>
    <row r="19" spans="1:3" ht="15.75" x14ac:dyDescent="0.25">
      <c r="A19" s="5" t="s">
        <v>17</v>
      </c>
      <c r="B19" s="6">
        <v>640071.16</v>
      </c>
      <c r="C19" s="6">
        <v>-764741.43</v>
      </c>
    </row>
    <row r="20" spans="1:3" ht="15.75" x14ac:dyDescent="0.25">
      <c r="A20" s="5" t="s">
        <v>18</v>
      </c>
      <c r="B20" s="6">
        <f>B4-B10-B19</f>
        <v>85069502.199999958</v>
      </c>
      <c r="C20" s="6">
        <v>76831174.409999967</v>
      </c>
    </row>
    <row r="21" spans="1:3" ht="15.75" x14ac:dyDescent="0.25">
      <c r="A21" s="3" t="s">
        <v>19</v>
      </c>
      <c r="B21" s="9"/>
      <c r="C21" s="9"/>
    </row>
    <row r="22" spans="1:3" ht="15.75" x14ac:dyDescent="0.25">
      <c r="A22" s="5" t="s">
        <v>20</v>
      </c>
      <c r="B22" s="6">
        <f>SUM(B23,B24,B36,B35)</f>
        <v>10666901.85</v>
      </c>
      <c r="C22" s="6">
        <v>51821739.93000003</v>
      </c>
    </row>
    <row r="23" spans="1:3" ht="15.75" x14ac:dyDescent="0.25">
      <c r="A23" s="7" t="s">
        <v>21</v>
      </c>
      <c r="B23" s="8">
        <v>12019.12</v>
      </c>
      <c r="C23" s="8">
        <v>0</v>
      </c>
    </row>
    <row r="24" spans="1:3" ht="15.75" x14ac:dyDescent="0.25">
      <c r="A24" s="3" t="s">
        <v>22</v>
      </c>
      <c r="B24" s="9">
        <f>SUM(B25:B34)</f>
        <v>10654882.73</v>
      </c>
      <c r="C24" s="9">
        <v>10553086.170000032</v>
      </c>
    </row>
    <row r="25" spans="1:3" ht="15.75" x14ac:dyDescent="0.25">
      <c r="A25" s="7" t="s">
        <v>23</v>
      </c>
      <c r="B25" s="8">
        <v>0</v>
      </c>
      <c r="C25" s="8">
        <v>0</v>
      </c>
    </row>
    <row r="26" spans="1:3" ht="15.75" x14ac:dyDescent="0.25">
      <c r="A26" s="7" t="s">
        <v>24</v>
      </c>
      <c r="B26" s="8">
        <v>0</v>
      </c>
      <c r="C26" s="8">
        <v>0</v>
      </c>
    </row>
    <row r="27" spans="1:3" ht="15.75" x14ac:dyDescent="0.25">
      <c r="A27" s="7" t="s">
        <v>25</v>
      </c>
      <c r="B27" s="8">
        <v>352057.05</v>
      </c>
      <c r="C27" s="8">
        <v>309468.17</v>
      </c>
    </row>
    <row r="28" spans="1:3" ht="15.75" x14ac:dyDescent="0.25">
      <c r="A28" s="7" t="s">
        <v>26</v>
      </c>
      <c r="B28" s="8">
        <v>5510598.0700000003</v>
      </c>
      <c r="C28" s="8">
        <v>5002816.6100000003</v>
      </c>
    </row>
    <row r="29" spans="1:3" ht="15.75" x14ac:dyDescent="0.25">
      <c r="A29" s="7" t="s">
        <v>27</v>
      </c>
      <c r="B29" s="8">
        <v>81914.37</v>
      </c>
      <c r="C29" s="8">
        <v>0</v>
      </c>
    </row>
    <row r="30" spans="1:3" ht="15.75" x14ac:dyDescent="0.25">
      <c r="A30" s="7" t="s">
        <v>28</v>
      </c>
      <c r="B30" s="8">
        <v>4710313.24</v>
      </c>
      <c r="C30" s="8">
        <v>5240801.3900000304</v>
      </c>
    </row>
    <row r="31" spans="1:3" ht="15.75" x14ac:dyDescent="0.25">
      <c r="A31" s="7" t="s">
        <v>29</v>
      </c>
      <c r="B31" s="8">
        <v>0</v>
      </c>
      <c r="C31" s="8">
        <v>0</v>
      </c>
    </row>
    <row r="32" spans="1:3" ht="15.75" x14ac:dyDescent="0.25">
      <c r="A32" s="7" t="s">
        <v>30</v>
      </c>
      <c r="B32" s="8">
        <v>0</v>
      </c>
      <c r="C32" s="8">
        <v>0</v>
      </c>
    </row>
    <row r="33" spans="1:3" ht="15.75" x14ac:dyDescent="0.25">
      <c r="A33" s="7" t="s">
        <v>31</v>
      </c>
      <c r="B33" s="8">
        <v>0</v>
      </c>
      <c r="C33" s="8">
        <v>0</v>
      </c>
    </row>
    <row r="34" spans="1:3" ht="15.75" x14ac:dyDescent="0.25">
      <c r="A34" s="7" t="s">
        <v>32</v>
      </c>
      <c r="B34" s="8">
        <v>0</v>
      </c>
      <c r="C34" s="8"/>
    </row>
    <row r="35" spans="1:3" ht="15.75" x14ac:dyDescent="0.25">
      <c r="A35" s="7" t="s">
        <v>33</v>
      </c>
      <c r="B35" s="8">
        <v>0</v>
      </c>
      <c r="C35" s="8">
        <v>41258653.759999998</v>
      </c>
    </row>
    <row r="36" spans="1:3" ht="15.75" x14ac:dyDescent="0.25">
      <c r="A36" s="7" t="s">
        <v>34</v>
      </c>
      <c r="B36" s="8">
        <v>0</v>
      </c>
      <c r="C36" s="8">
        <v>10000</v>
      </c>
    </row>
    <row r="37" spans="1:3" ht="15.75" x14ac:dyDescent="0.25">
      <c r="A37" s="5" t="s">
        <v>35</v>
      </c>
      <c r="B37" s="6">
        <f>SUM(B38,B39,B50,B51)</f>
        <v>78888509.050000012</v>
      </c>
      <c r="C37" s="6">
        <v>125524820.70999999</v>
      </c>
    </row>
    <row r="38" spans="1:3" ht="15.75" x14ac:dyDescent="0.25">
      <c r="A38" s="7" t="s">
        <v>36</v>
      </c>
      <c r="B38" s="8">
        <v>6047619.6699999999</v>
      </c>
      <c r="C38" s="8">
        <v>6551171.4199999999</v>
      </c>
    </row>
    <row r="39" spans="1:3" ht="15.75" x14ac:dyDescent="0.25">
      <c r="A39" s="3" t="s">
        <v>37</v>
      </c>
      <c r="B39" s="9">
        <f>SUM(B40:B49)</f>
        <v>72189191.300000012</v>
      </c>
      <c r="C39" s="9">
        <v>75638188.549999997</v>
      </c>
    </row>
    <row r="40" spans="1:3" ht="15.75" x14ac:dyDescent="0.25">
      <c r="A40" s="7" t="s">
        <v>23</v>
      </c>
      <c r="B40" s="8">
        <v>0</v>
      </c>
      <c r="C40" s="8">
        <v>0</v>
      </c>
    </row>
    <row r="41" spans="1:3" ht="15.75" x14ac:dyDescent="0.25">
      <c r="A41" s="7" t="s">
        <v>24</v>
      </c>
      <c r="B41" s="8">
        <v>0</v>
      </c>
      <c r="C41" s="8">
        <v>0</v>
      </c>
    </row>
    <row r="42" spans="1:3" ht="15.75" x14ac:dyDescent="0.25">
      <c r="A42" s="7" t="s">
        <v>25</v>
      </c>
      <c r="B42" s="8">
        <v>13941831.25</v>
      </c>
      <c r="C42" s="8">
        <v>6307544.0999999996</v>
      </c>
    </row>
    <row r="43" spans="1:3" ht="15.75" x14ac:dyDescent="0.25">
      <c r="A43" s="7" t="s">
        <v>26</v>
      </c>
      <c r="B43" s="8">
        <v>16088573.18</v>
      </c>
      <c r="C43" s="8">
        <v>17545699.050000001</v>
      </c>
    </row>
    <row r="44" spans="1:3" ht="15.75" x14ac:dyDescent="0.25">
      <c r="A44" s="7" t="s">
        <v>27</v>
      </c>
      <c r="B44" s="8">
        <v>163828.74</v>
      </c>
      <c r="C44" s="8">
        <v>0</v>
      </c>
    </row>
    <row r="45" spans="1:3" ht="15.75" x14ac:dyDescent="0.25">
      <c r="A45" s="7" t="s">
        <v>28</v>
      </c>
      <c r="B45" s="8">
        <v>14261795.970000001</v>
      </c>
      <c r="C45" s="8">
        <v>14393088.890000001</v>
      </c>
    </row>
    <row r="46" spans="1:3" ht="15.75" x14ac:dyDescent="0.25">
      <c r="A46" s="7" t="s">
        <v>29</v>
      </c>
      <c r="B46" s="8">
        <v>0</v>
      </c>
      <c r="C46" s="8">
        <v>0</v>
      </c>
    </row>
    <row r="47" spans="1:3" ht="15.75" x14ac:dyDescent="0.25">
      <c r="A47" s="7" t="s">
        <v>30</v>
      </c>
      <c r="B47" s="8">
        <v>27217708.120000001</v>
      </c>
      <c r="C47" s="8">
        <v>37391856.509999998</v>
      </c>
    </row>
    <row r="48" spans="1:3" ht="15.75" x14ac:dyDescent="0.25">
      <c r="A48" s="7" t="s">
        <v>31</v>
      </c>
      <c r="B48" s="8">
        <v>0</v>
      </c>
      <c r="C48" s="8">
        <v>0</v>
      </c>
    </row>
    <row r="49" spans="1:3" ht="15.75" x14ac:dyDescent="0.25">
      <c r="A49" s="7" t="s">
        <v>32</v>
      </c>
      <c r="B49" s="8">
        <v>515454.04</v>
      </c>
      <c r="C49" s="8">
        <v>0</v>
      </c>
    </row>
    <row r="50" spans="1:3" ht="15.75" x14ac:dyDescent="0.25">
      <c r="A50" s="7" t="s">
        <v>38</v>
      </c>
      <c r="B50" s="8">
        <v>22500</v>
      </c>
      <c r="C50" s="8">
        <v>40991153.759999998</v>
      </c>
    </row>
    <row r="51" spans="1:3" ht="15.75" x14ac:dyDescent="0.25">
      <c r="A51" s="7" t="s">
        <v>39</v>
      </c>
      <c r="B51" s="8">
        <v>629198.07999999996</v>
      </c>
      <c r="C51" s="8">
        <v>2344306.98</v>
      </c>
    </row>
    <row r="52" spans="1:3" ht="15.75" x14ac:dyDescent="0.25">
      <c r="A52" s="5" t="s">
        <v>40</v>
      </c>
      <c r="B52" s="6">
        <f>B22-B37</f>
        <v>-68221607.200000018</v>
      </c>
      <c r="C52" s="6">
        <v>-73703080.779999971</v>
      </c>
    </row>
    <row r="53" spans="1:3" ht="15.75" x14ac:dyDescent="0.25">
      <c r="A53" s="5" t="s">
        <v>41</v>
      </c>
      <c r="B53" s="6">
        <f>B20+B52</f>
        <v>16847894.99999994</v>
      </c>
      <c r="C53" s="6">
        <v>3128093.6299999952</v>
      </c>
    </row>
    <row r="54" spans="1:3" ht="15.75" x14ac:dyDescent="0.25">
      <c r="A54" s="3" t="s">
        <v>42</v>
      </c>
      <c r="B54" s="9"/>
      <c r="C54" s="9"/>
    </row>
    <row r="55" spans="1:3" ht="15.75" x14ac:dyDescent="0.25">
      <c r="A55" s="5" t="s">
        <v>43</v>
      </c>
      <c r="B55" s="6">
        <f>SUM(B56:B58)</f>
        <v>143913.14000000001</v>
      </c>
      <c r="C55" s="6">
        <v>-38145.26</v>
      </c>
    </row>
    <row r="56" spans="1:3" ht="15.75" x14ac:dyDescent="0.25">
      <c r="A56" s="7" t="s">
        <v>44</v>
      </c>
      <c r="B56" s="8">
        <v>0</v>
      </c>
      <c r="C56" s="8">
        <v>0</v>
      </c>
    </row>
    <row r="57" spans="1:3" ht="15.75" x14ac:dyDescent="0.25">
      <c r="A57" s="7" t="s">
        <v>45</v>
      </c>
      <c r="B57" s="8">
        <v>0</v>
      </c>
      <c r="C57" s="8">
        <v>0</v>
      </c>
    </row>
    <row r="58" spans="1:3" ht="15.75" x14ac:dyDescent="0.25">
      <c r="A58" s="7" t="s">
        <v>46</v>
      </c>
      <c r="B58" s="8">
        <v>143913.14000000001</v>
      </c>
      <c r="C58" s="8">
        <v>-38145.26</v>
      </c>
    </row>
    <row r="59" spans="1:3" ht="15.75" x14ac:dyDescent="0.25">
      <c r="A59" s="5" t="s">
        <v>47</v>
      </c>
      <c r="B59" s="6">
        <f>SUM(B60,B67)</f>
        <v>2129767.56</v>
      </c>
      <c r="C59" s="6">
        <v>1940372.93</v>
      </c>
    </row>
    <row r="60" spans="1:3" ht="15.75" x14ac:dyDescent="0.25">
      <c r="A60" s="3" t="s">
        <v>48</v>
      </c>
      <c r="B60" s="9">
        <f>SUM(B61:B66)</f>
        <v>0</v>
      </c>
      <c r="C60" s="9">
        <v>0</v>
      </c>
    </row>
    <row r="61" spans="1:3" ht="15.75" x14ac:dyDescent="0.25">
      <c r="A61" s="7" t="s">
        <v>49</v>
      </c>
      <c r="B61" s="8">
        <v>0</v>
      </c>
      <c r="C61" s="8">
        <v>0</v>
      </c>
    </row>
    <row r="62" spans="1:3" ht="15.75" x14ac:dyDescent="0.25">
      <c r="A62" s="7" t="s">
        <v>50</v>
      </c>
      <c r="B62" s="8">
        <v>0</v>
      </c>
      <c r="C62" s="8">
        <v>0</v>
      </c>
    </row>
    <row r="63" spans="1:3" ht="15.75" x14ac:dyDescent="0.25">
      <c r="A63" s="7" t="s">
        <v>51</v>
      </c>
      <c r="B63" s="8">
        <v>0</v>
      </c>
      <c r="C63" s="8">
        <v>0</v>
      </c>
    </row>
    <row r="64" spans="1:3" ht="15.75" x14ac:dyDescent="0.25">
      <c r="A64" s="7" t="s">
        <v>52</v>
      </c>
      <c r="B64" s="8">
        <v>0</v>
      </c>
      <c r="C64" s="8">
        <v>0</v>
      </c>
    </row>
    <row r="65" spans="1:3" ht="15.75" x14ac:dyDescent="0.25">
      <c r="A65" s="7" t="s">
        <v>53</v>
      </c>
      <c r="B65" s="8">
        <v>0</v>
      </c>
      <c r="C65" s="8">
        <v>0</v>
      </c>
    </row>
    <row r="66" spans="1:3" ht="15.75" x14ac:dyDescent="0.25">
      <c r="A66" s="7" t="s">
        <v>54</v>
      </c>
      <c r="B66" s="8">
        <v>0</v>
      </c>
      <c r="C66" s="8">
        <v>0</v>
      </c>
    </row>
    <row r="67" spans="1:3" ht="15.75" x14ac:dyDescent="0.25">
      <c r="A67" s="7" t="s">
        <v>55</v>
      </c>
      <c r="B67" s="8">
        <v>2129767.56</v>
      </c>
      <c r="C67" s="8">
        <v>1940372.93</v>
      </c>
    </row>
    <row r="68" spans="1:3" ht="15.75" x14ac:dyDescent="0.25">
      <c r="A68" s="5" t="s">
        <v>56</v>
      </c>
      <c r="B68" s="6">
        <f>B59-B55</f>
        <v>1985854.42</v>
      </c>
      <c r="C68" s="6">
        <v>1978518.19</v>
      </c>
    </row>
    <row r="69" spans="1:3" ht="15.75" x14ac:dyDescent="0.25">
      <c r="A69" s="5" t="s">
        <v>57</v>
      </c>
      <c r="B69" s="6">
        <f>B53+B68</f>
        <v>18833749.419999942</v>
      </c>
      <c r="C69" s="6">
        <v>5106611.8199999947</v>
      </c>
    </row>
    <row r="70" spans="1:3" ht="16.5" thickBot="1" x14ac:dyDescent="0.3">
      <c r="A70" s="7" t="s">
        <v>58</v>
      </c>
      <c r="B70" s="8">
        <f>B69-B71</f>
        <v>-3.0000057071447372E-2</v>
      </c>
      <c r="C70" s="8">
        <v>0</v>
      </c>
    </row>
    <row r="71" spans="1:3" ht="15.75" x14ac:dyDescent="0.25">
      <c r="A71" s="10" t="s">
        <v>59</v>
      </c>
      <c r="B71" s="11">
        <f>SUM(B72:B81)</f>
        <v>18833749.449999999</v>
      </c>
      <c r="C71" s="11">
        <v>5106611.82</v>
      </c>
    </row>
    <row r="72" spans="1:3" ht="15.75" x14ac:dyDescent="0.25">
      <c r="A72" s="7" t="s">
        <v>60</v>
      </c>
      <c r="B72" s="8">
        <v>-2653.84</v>
      </c>
      <c r="C72" s="8">
        <v>-1360.59</v>
      </c>
    </row>
    <row r="73" spans="1:3" ht="15.75" x14ac:dyDescent="0.25">
      <c r="A73" s="7" t="s">
        <v>61</v>
      </c>
      <c r="B73" s="8">
        <v>0</v>
      </c>
      <c r="C73" s="8">
        <v>0</v>
      </c>
    </row>
    <row r="74" spans="1:3" ht="15.75" x14ac:dyDescent="0.25">
      <c r="A74" s="7" t="s">
        <v>62</v>
      </c>
      <c r="B74" s="8">
        <v>16365178.58</v>
      </c>
      <c r="C74" s="8">
        <v>760317.62</v>
      </c>
    </row>
    <row r="75" spans="1:3" ht="15.75" x14ac:dyDescent="0.25">
      <c r="A75" s="7" t="s">
        <v>67</v>
      </c>
      <c r="B75" s="8">
        <v>1901563.4</v>
      </c>
      <c r="C75" s="8">
        <v>-26282</v>
      </c>
    </row>
    <row r="76" spans="1:3" ht="15.75" x14ac:dyDescent="0.25">
      <c r="A76" s="7" t="s">
        <v>63</v>
      </c>
      <c r="B76" s="8">
        <v>569661.31000000006</v>
      </c>
      <c r="C76" s="8">
        <v>4372027.79</v>
      </c>
    </row>
    <row r="77" spans="1:3" ht="15.75" x14ac:dyDescent="0.25">
      <c r="A77" s="7" t="s">
        <v>68</v>
      </c>
      <c r="B77" s="8">
        <v>0</v>
      </c>
      <c r="C77" s="8">
        <v>0</v>
      </c>
    </row>
    <row r="78" spans="1:3" ht="15.75" x14ac:dyDescent="0.25">
      <c r="A78" s="7" t="s">
        <v>69</v>
      </c>
      <c r="B78" s="8">
        <v>0</v>
      </c>
      <c r="C78" s="8">
        <v>0</v>
      </c>
    </row>
    <row r="79" spans="1:3" ht="15.75" x14ac:dyDescent="0.25">
      <c r="A79" s="7" t="s">
        <v>70</v>
      </c>
      <c r="B79" s="8">
        <v>0</v>
      </c>
      <c r="C79" s="8">
        <v>0</v>
      </c>
    </row>
    <row r="80" spans="1:3" ht="15.75" x14ac:dyDescent="0.25">
      <c r="A80" s="7" t="s">
        <v>64</v>
      </c>
      <c r="B80" s="8">
        <v>0</v>
      </c>
      <c r="C80" s="8">
        <v>1909</v>
      </c>
    </row>
    <row r="81" spans="1:3" ht="16.5" thickBot="1" x14ac:dyDescent="0.3">
      <c r="A81" s="12" t="s">
        <v>65</v>
      </c>
      <c r="B81" s="13">
        <v>0</v>
      </c>
      <c r="C81" s="13">
        <v>0</v>
      </c>
    </row>
    <row r="82" spans="1:3" x14ac:dyDescent="0.25">
      <c r="B82" s="14">
        <v>0</v>
      </c>
      <c r="C82" s="14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2019-05-16T07:42:27Z</dcterms:modified>
</cp:coreProperties>
</file>